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ohammedbeheiry/Desktop/NEW Resumes/BOA/New Portofolio/portfolio/assets/workbooks/"/>
    </mc:Choice>
  </mc:AlternateContent>
  <xr:revisionPtr revIDLastSave="0" documentId="13_ncr:1_{0BBCDAAF-80CB-F04D-85CD-17BA855306EC}" xr6:coauthVersionLast="47" xr6:coauthVersionMax="47" xr10:uidLastSave="{00000000-0000-0000-0000-000000000000}"/>
  <bookViews>
    <workbookView xWindow="0" yWindow="660" windowWidth="34560" windowHeight="20400" activeTab="4" xr2:uid="{00000000-000D-0000-FFFF-FFFF00000000}"/>
  </bookViews>
  <sheets>
    <sheet name="Leadership_2025_Dashboard" sheetId="1" r:id="rId1"/>
    <sheet name="Ops_Leadership_Summary" sheetId="2" r:id="rId2"/>
    <sheet name="Media_Leadership_Summary" sheetId="3" r:id="rId3"/>
    <sheet name="CS_Leadership_Summary" sheetId="4" r:id="rId4"/>
    <sheet name="Marketing_Leadership_Summary" sheetId="5" r:id="rId5"/>
    <sheet name="Sales_Leadership_Summary" sheetId="6" r:id="rId6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" l="1"/>
  <c r="C23" i="6" s="1"/>
  <c r="C22" i="6"/>
  <c r="C21" i="6"/>
  <c r="C20" i="6"/>
  <c r="C18" i="6"/>
  <c r="C16" i="6"/>
  <c r="B23" i="5"/>
  <c r="C23" i="5" s="1"/>
  <c r="C22" i="5"/>
  <c r="C21" i="5"/>
  <c r="C20" i="5"/>
  <c r="C18" i="5"/>
  <c r="C16" i="5"/>
  <c r="B22" i="4"/>
  <c r="C22" i="4" s="1"/>
  <c r="C20" i="4"/>
  <c r="C19" i="4"/>
  <c r="C18" i="4"/>
  <c r="C17" i="4"/>
  <c r="C16" i="4"/>
  <c r="B22" i="3"/>
  <c r="C22" i="3" s="1"/>
  <c r="C20" i="3"/>
  <c r="C19" i="3"/>
  <c r="C18" i="3"/>
  <c r="C17" i="3"/>
  <c r="C16" i="3"/>
  <c r="B22" i="2"/>
  <c r="C22" i="2" s="1"/>
  <c r="C20" i="2"/>
  <c r="C19" i="2"/>
  <c r="C17" i="2"/>
  <c r="C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scheme val="minor"/>
          </rPr>
          <t>Modeled / projected department budget using annualized payroll, allocated spend, and estimated benefits. This view is directional and should not be expected to reconcile directly to the actual P&amp;L-based corporate dashboard.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A1" authorId="0" shapeId="0" xr:uid="{00000000-0006-0000-0200-000001000000}">
      <text>
        <r>
          <rPr>
            <sz val="11"/>
            <color theme="1"/>
            <rFont val="Calibri"/>
            <scheme val="minor"/>
          </rPr>
          <t>Modeled / projected department budget using annualized payroll, allocated spend, and estimated benefits. This view is directional and should not be expected to reconcile directly to the actual P&amp;L-based corporate dashboard.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A1" authorId="0" shapeId="0" xr:uid="{00000000-0006-0000-0300-000001000000}">
      <text>
        <r>
          <rPr>
            <sz val="11"/>
            <color theme="1"/>
            <rFont val="Calibri"/>
            <scheme val="minor"/>
          </rPr>
          <t>Modeled / projected department budget using annualized payroll, allocated spend, and estimated benefits. This view is directional and should not be expected to reconcile directly to the actual P&amp;L-based corporate dashboard.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A1" authorId="0" shapeId="0" xr:uid="{00000000-0006-0000-0400-000001000000}">
      <text>
        <r>
          <rPr>
            <sz val="11"/>
            <color theme="1"/>
            <rFont val="Calibri"/>
            <scheme val="minor"/>
          </rPr>
          <t>Modeled / projected department budget using annualized payroll, allocated spend, and estimated benefits. This view is directional and should not be expected to reconcile directly to the actual P&amp;L-based corporate dashboard.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None</author>
  </authors>
  <commentList>
    <comment ref="A1" authorId="0" shapeId="0" xr:uid="{00000000-0006-0000-0500-000001000000}">
      <text>
        <r>
          <rPr>
            <sz val="11"/>
            <color theme="1"/>
            <rFont val="Calibri"/>
            <scheme val="minor"/>
          </rPr>
          <t>Modeled / projected department budget using annualized payroll, allocated spend, and estimated benefits. This view is directional and should not be expected to reconcile directly to the actual P&amp;L-based corporate dashboard.</t>
        </r>
      </text>
    </comment>
  </commentList>
</comments>
</file>

<file path=xl/sharedStrings.xml><?xml version="1.0" encoding="utf-8"?>
<sst xmlns="http://schemas.openxmlformats.org/spreadsheetml/2006/main" count="301" uniqueCount="154">
  <si>
    <t>2025 Leadership Financial Dashboard</t>
  </si>
  <si>
    <t>Corporate spend bridge, profitability view, and key cost-driver mix</t>
  </si>
  <si>
    <t>Core Inputs</t>
  </si>
  <si>
    <t>Key Leadership KPIs</t>
  </si>
  <si>
    <t>Metric</t>
  </si>
  <si>
    <t>2025 Value</t>
  </si>
  <si>
    <t>Avery Bennett</t>
  </si>
  <si>
    <t>Gross Profit</t>
  </si>
  <si>
    <t>Total Revenue</t>
  </si>
  <si>
    <t>Casey Hayes</t>
  </si>
  <si>
    <t>Total Company Expenses</t>
  </si>
  <si>
    <t>Enterprise Sales</t>
  </si>
  <si>
    <t>Alex Reed</t>
  </si>
  <si>
    <t>Jamie Morgan</t>
  </si>
  <si>
    <t>Revenue after COGS</t>
  </si>
  <si>
    <t>Casey Reed</t>
  </si>
  <si>
    <t>Operating Expenses</t>
  </si>
  <si>
    <t>Total for Expenses from P&amp;L</t>
  </si>
  <si>
    <t>Operating Margin %</t>
  </si>
  <si>
    <t>Cameron Brooks</t>
  </si>
  <si>
    <t>Credit card rewards + interest income + WI refund</t>
  </si>
  <si>
    <t>Net Margin %</t>
  </si>
  <si>
    <t>Other Expenses</t>
  </si>
  <si>
    <t>Parker Santos</t>
  </si>
  <si>
    <t>Alex Stone</t>
  </si>
  <si>
    <t>Non-operating income net of non-operating expenses</t>
  </si>
  <si>
    <t>Gross profit less operating expenses</t>
  </si>
  <si>
    <t>Avery Stone</t>
  </si>
  <si>
    <t>Payroll (Actual Cash Paid)</t>
  </si>
  <si>
    <t>Actual payroll cash paid in 2025</t>
  </si>
  <si>
    <t>Client Services</t>
  </si>
  <si>
    <t>Benefits allocated across department budgets (Non P&amp;L)</t>
  </si>
  <si>
    <t>Commissions</t>
  </si>
  <si>
    <t>Commission_Data total allocated to teams (Non P&amp;L)</t>
  </si>
  <si>
    <t>Evergreen Systems</t>
  </si>
  <si>
    <t>Reese Santos</t>
  </si>
  <si>
    <t>Business Operations</t>
  </si>
  <si>
    <t>Travel + meals allocated across team budgets</t>
  </si>
  <si>
    <t>Ads Spend</t>
  </si>
  <si>
    <t>Advertising/Promotional total</t>
  </si>
  <si>
    <t>Corporate Cost Driver Mix</t>
  </si>
  <si>
    <t>Category</t>
  </si>
  <si>
    <t>Total ($)</t>
  </si>
  <si>
    <t>% of Total Expenses</t>
  </si>
  <si>
    <t>% of Gross Profit</t>
  </si>
  <si>
    <t>% of Revenue</t>
  </si>
  <si>
    <t>Alex Morgan</t>
  </si>
  <si>
    <t>Notes</t>
  </si>
  <si>
    <t>Payroll</t>
  </si>
  <si>
    <t>Largest fixed operating cost; actual cash paid in 2025. (Gross Profit - Cost Category)</t>
  </si>
  <si>
    <t>Benefits allocated across budgets; shown separately from payroll.</t>
  </si>
  <si>
    <t>Variable people cost tied to sales/customer performance.</t>
  </si>
  <si>
    <t>Quinn Rivera</t>
  </si>
  <si>
    <t>Allocated travel and meals spend.</t>
  </si>
  <si>
    <t>Primary growth / acquisition spend.</t>
  </si>
  <si>
    <t>Other Corporate Expenses</t>
  </si>
  <si>
    <t>Residual corporate overhead not broken out above.</t>
  </si>
  <si>
    <t>Should reconcile to total company expenses including other expenses.</t>
  </si>
  <si>
    <t>Morgan Chen</t>
  </si>
  <si>
    <t>Result Metric</t>
  </si>
  <si>
    <t>Revenue Operations</t>
  </si>
  <si>
    <t>Largest spend driver</t>
  </si>
  <si>
    <t>Ads Spend 40.1%</t>
  </si>
  <si>
    <t>Highest cost bucket by absolute dollars and by share of revenue.</t>
  </si>
  <si>
    <t>Reese Morgan</t>
  </si>
  <si>
    <t>Payroll 22.4%</t>
  </si>
  <si>
    <t>Excludes Ads Spend and total row to isolate operating overhead.</t>
  </si>
  <si>
    <t>Gross profit coverage</t>
  </si>
  <si>
    <t>How much of gross profit is consumed by total company expenses.</t>
  </si>
  <si>
    <t>Taylor Hayes</t>
  </si>
  <si>
    <t>Cedar Ridge Events</t>
  </si>
  <si>
    <t>How much of revenue converted to final profit. (=Net_Income / Total_Revenue "1,655,065.41 / 13,636,697.58 = 12.136%")</t>
  </si>
  <si>
    <t>Annual Spend Summary (2025)</t>
  </si>
  <si>
    <t>Total Company's Annual Spend Summary (2025)</t>
  </si>
  <si>
    <t>Value</t>
  </si>
  <si>
    <t>Active Ops employees in 2025</t>
  </si>
  <si>
    <t>Counts employees in Ops active at any point during 2025 only</t>
  </si>
  <si>
    <t>Total company employees in 2025</t>
  </si>
  <si>
    <t>Total Employees during 2025</t>
  </si>
  <si>
    <t>Total company employees benefits in 2025</t>
  </si>
  <si>
    <t>Total Benefits paid in 2025 Calculated based on Eligible FTE employees 10% of Annualized Payroll</t>
  </si>
  <si>
    <t>Total company software spend (2025)</t>
  </si>
  <si>
    <t>Jamie Carter</t>
  </si>
  <si>
    <t>Total for Live Events 2025</t>
  </si>
  <si>
    <t xml:space="preserve"> </t>
  </si>
  <si>
    <t>Total company T&amp;E spend (2025)</t>
  </si>
  <si>
    <t>Control input based on 2025 T&amp;E total.</t>
  </si>
  <si>
    <t>Total company commissions paid (2025)</t>
  </si>
  <si>
    <t>Pulled from Commission_Data total column.</t>
  </si>
  <si>
    <t>Total company Ads spend (2025)</t>
  </si>
  <si>
    <t>Reese Brooks</t>
  </si>
  <si>
    <t>Total company payroll (Planned / Annualized) (2025)</t>
  </si>
  <si>
    <t>Uses active-in-2025 employee payroll from All_employee_data.    Planned payroll reflects full-year cost; actual P&amp;L lower due to hiring timing.</t>
  </si>
  <si>
    <t>Ops Team Annual Spend</t>
  </si>
  <si>
    <t>Ops Total ($)</t>
  </si>
  <si>
    <t>% of Company Total</t>
  </si>
  <si>
    <t>Total Company Spend</t>
  </si>
  <si>
    <t>Base payroll for active Ops employees in 2025.</t>
  </si>
  <si>
    <t>Total commissions from Commission_Data.</t>
  </si>
  <si>
    <t>Company software spend allocated evenly across 50 employees, then applied to active Ops headcount.</t>
  </si>
  <si>
    <t>Company T&amp;E allocated evenly across 50 employees, then applied to active Ops headcount.</t>
  </si>
  <si>
    <t>Total Annual Ops Spend</t>
  </si>
  <si>
    <t>Operating + allocated + growth spend (partial view), = Total Expenses from Corporate Dashboard ($12.02M)</t>
  </si>
  <si>
    <t>This answers:</t>
  </si>
  <si>
    <t>Alex Chen</t>
  </si>
  <si>
    <t>Active Media employees in 2025</t>
  </si>
  <si>
    <t>Counts employees in Media active at any point during 2025 only</t>
  </si>
  <si>
    <t>Jamie Stone</t>
  </si>
  <si>
    <t>Total company payroll (2025)</t>
  </si>
  <si>
    <t>Uses active-in-2025 employee payroll from All_employee_data.</t>
  </si>
  <si>
    <t>Media Team Annual Spend</t>
  </si>
  <si>
    <t>Media Total ($)</t>
  </si>
  <si>
    <t>Base payroll for active Media employees in 2025.</t>
  </si>
  <si>
    <t>Media commissions from Commission_Data.</t>
  </si>
  <si>
    <t>Company software spend allocated evenly across 50 employees, then applied to active Media headcount.</t>
  </si>
  <si>
    <t>Company T&amp;E allocated evenly across 50 employees, then applied to active Media headcount.</t>
  </si>
  <si>
    <t>Total Annual Media Spend</t>
  </si>
  <si>
    <t>Operating + allocated + growth spend (partial view). = Total Expenses from Corporate Dashboard ($12.02M)</t>
  </si>
  <si>
    <t>Active CS employees in 2025</t>
  </si>
  <si>
    <t>Counts employees in CS active at any point during 2025 only</t>
  </si>
  <si>
    <t>CS Team Annual Spend</t>
  </si>
  <si>
    <t>CS Total ($)</t>
  </si>
  <si>
    <t>Base payroll for active CS employees in 2025.</t>
  </si>
  <si>
    <t>CS commissions from Commission_Data.</t>
  </si>
  <si>
    <t>Company software spend allocated evenly across 50 employees, then applied to active Marketing headcount.</t>
  </si>
  <si>
    <t>Company T&amp;E allocated evenly across 50 employees, then applied to active CS headcount.</t>
  </si>
  <si>
    <t>Total Annual CS Spend</t>
  </si>
  <si>
    <t>Active Marketing employees in 2025</t>
  </si>
  <si>
    <t>Counts employees in Marketing active at any point during 2025 only</t>
  </si>
  <si>
    <t>Marketing Team Annual Spend</t>
  </si>
  <si>
    <t>Marketing Total ($)</t>
  </si>
  <si>
    <t>Payroll (Planned)</t>
  </si>
  <si>
    <t>Base payroll for active Marketing employees in 2025.</t>
  </si>
  <si>
    <t>Marketing commissions from Commission_Data.</t>
  </si>
  <si>
    <t>Northstar Analytics</t>
  </si>
  <si>
    <t>Company T&amp;E allocated evenly across 50 employees, then applied to active Sales headcount.</t>
  </si>
  <si>
    <t>Total Annual Marketing Spend</t>
  </si>
  <si>
    <t>Marketing spend is primarily driven by advertising allocation, with relatively lean payroll and minimal commission structure.</t>
  </si>
  <si>
    <t>This analysis focuses on revenue-driving teams (Sales &amp; Marketing). Remaining company spend is allocated across Ops, Admin, and other functions.”</t>
  </si>
  <si>
    <t>Ad spend is allocated based on headcount across Sales (11) and Marketing (3), not directly tracked by department.”</t>
  </si>
  <si>
    <t>Marketing annual spend totals $1.41M, with ~83% driven by allocated advertising. Payroll and operational costs remain lean, indicating a structure focused on supporting paid acquisition rather than heavy internal staffing.</t>
  </si>
  <si>
    <t>Active Sales employees in 2025</t>
  </si>
  <si>
    <t>Counts employees in Sales active at any point during 2025 only</t>
  </si>
  <si>
    <t>Sales Team Annual Spend</t>
  </si>
  <si>
    <t>Sales Total ($)</t>
  </si>
  <si>
    <t>Base payroll for active Sales employees in 2025.</t>
  </si>
  <si>
    <t>Sales commissions from Commission_Data.</t>
  </si>
  <si>
    <t>Company software spend allocated evenly across 50 employees, then applied to active Sales headcount.</t>
  </si>
  <si>
    <t>Total Annual Sales Spend</t>
  </si>
  <si>
    <t>Sales team annual spend for 2025 totals $5.32M, driven primarily by allocated advertising spend</t>
  </si>
  <si>
    <t>(~81%), reflecting the company's heavy investment in growth and customer acquisition. Commissions</t>
  </si>
  <si>
    <t>represent the second-largest component, aligning with performance-based incentives, while payroll,</t>
  </si>
  <si>
    <t>software, and T&amp;E remain relatively lean. This structure indicates a sales model highly dependent on paid</t>
  </si>
  <si>
    <t>acquisition to generate revenue.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</si>
</sst>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;[Red]\(\$#,##0.00\);\-"/>
    <numFmt numFmtId="165" formatCode="0.0%"/>
  </numFmts>
  <fonts count="9" x14ac:knownFonts="1">
    <font>
      <sz val="11"/>
      <color theme="1"/>
      <name val="Calibri"/>
      <scheme val="minor"/>
    </font>
    <font>
      <b/>
      <sz val="12"/>
      <color rgb="FFFFFFFF"/>
      <name val="Calibri"/>
      <family val="2"/>
      <scheme val="minor"/>
    </font>
    <font>
      <i/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C6E0B4"/>
        <bgColor rgb="FFC6E0B4"/>
      </patternFill>
    </fill>
    <fill>
      <patternFill patternType="solid">
        <fgColor rgb="FFFFF2CC"/>
        <bgColor rgb="FFFFF2CC"/>
      </patternFill>
    </fill>
    <fill>
      <patternFill patternType="solid">
        <fgColor rgb="FFEAF3FB"/>
        <bgColor rgb="FFEAF3FB"/>
      </patternFill>
    </fill>
    <fill>
      <patternFill patternType="solid">
        <fgColor rgb="FFF4B183"/>
        <bgColor rgb="FFF4B183"/>
      </patternFill>
    </fill>
    <fill>
      <patternFill patternType="solid">
        <fgColor rgb="FFFF6666"/>
        <bgColor rgb="FFFF666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" fontId="7" fillId="5" borderId="1" xfId="0" applyNumberFormat="1" applyFont="1" applyFill="1" applyBorder="1" applyAlignment="1">
      <alignment horizontal="right" vertical="center"/>
    </xf>
    <xf numFmtId="164" fontId="7" fillId="7" borderId="1" xfId="0" applyNumberFormat="1" applyFont="1" applyFill="1" applyBorder="1" applyAlignment="1">
      <alignment horizontal="right" vertical="center"/>
    </xf>
    <xf numFmtId="164" fontId="7" fillId="8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0" fontId="4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34" customWidth="1"/>
    <col min="2" max="2" width="16" customWidth="1"/>
    <col min="3" max="3" width="32" customWidth="1"/>
    <col min="4" max="4" width="14" customWidth="1"/>
    <col min="5" max="6" width="16" customWidth="1"/>
    <col min="7" max="7" width="71.5" customWidth="1"/>
    <col min="8" max="26" width="8.6640625" customWidth="1"/>
  </cols>
  <sheetData>
    <row r="1" spans="1:7" ht="21" customHeight="1" x14ac:dyDescent="0.2">
      <c r="A1" s="33" t="s">
        <v>0</v>
      </c>
      <c r="B1" s="32"/>
      <c r="C1" s="32"/>
      <c r="D1" s="32"/>
      <c r="E1" s="32"/>
      <c r="F1" s="32"/>
      <c r="G1" s="32"/>
    </row>
    <row r="2" spans="1:7" ht="21" customHeight="1" x14ac:dyDescent="0.2">
      <c r="A2" s="34" t="s">
        <v>1</v>
      </c>
      <c r="B2" s="32"/>
      <c r="C2" s="32"/>
      <c r="D2" s="32"/>
      <c r="E2" s="32"/>
      <c r="F2" s="32"/>
      <c r="G2" s="32"/>
    </row>
    <row r="3" spans="1:7" ht="21" customHeight="1" x14ac:dyDescent="0.2"/>
    <row r="4" spans="1:7" ht="21" customHeight="1" x14ac:dyDescent="0.2">
      <c r="A4" s="31" t="s">
        <v>2</v>
      </c>
      <c r="B4" s="32"/>
      <c r="C4" s="32"/>
      <c r="E4" s="31" t="s">
        <v>3</v>
      </c>
      <c r="F4" s="32"/>
    </row>
    <row r="5" spans="1:7" ht="21" customHeight="1" x14ac:dyDescent="0.2">
      <c r="A5" s="1" t="s">
        <v>4</v>
      </c>
      <c r="B5" s="2" t="s">
        <v>5</v>
      </c>
      <c r="C5" s="1" t="s">
        <v>6</v>
      </c>
      <c r="E5" s="3" t="s">
        <v>7</v>
      </c>
      <c r="F5" s="4">
        <v>12508922.279999999</v>
      </c>
    </row>
    <row r="6" spans="1:7" ht="21" customHeight="1" x14ac:dyDescent="0.2">
      <c r="A6" s="5" t="s">
        <v>8</v>
      </c>
      <c r="B6" s="6">
        <v>12338308.99</v>
      </c>
      <c r="C6" s="5" t="s">
        <v>9</v>
      </c>
      <c r="E6" s="7" t="s">
        <v>10</v>
      </c>
      <c r="F6" s="8">
        <v>9071309.9100000001</v>
      </c>
    </row>
    <row r="7" spans="1:7" ht="21" customHeight="1" x14ac:dyDescent="0.2">
      <c r="A7" s="5" t="s">
        <v>11</v>
      </c>
      <c r="B7" s="6">
        <v>6692.56</v>
      </c>
      <c r="C7" s="5" t="s">
        <v>12</v>
      </c>
      <c r="E7" s="3" t="s">
        <v>13</v>
      </c>
      <c r="F7" s="4">
        <v>9182513.1799999997</v>
      </c>
    </row>
    <row r="8" spans="1:7" ht="21" customHeight="1" x14ac:dyDescent="0.2">
      <c r="A8" s="5" t="s">
        <v>7</v>
      </c>
      <c r="B8" s="9">
        <v>6140458.2800000003</v>
      </c>
      <c r="C8" s="5" t="s">
        <v>14</v>
      </c>
      <c r="E8" s="3" t="s">
        <v>15</v>
      </c>
      <c r="F8" s="4">
        <v>12786050.49</v>
      </c>
    </row>
    <row r="9" spans="1:7" ht="21" customHeight="1" x14ac:dyDescent="0.2">
      <c r="A9" s="5" t="s">
        <v>16</v>
      </c>
      <c r="B9" s="10">
        <v>3288413.47</v>
      </c>
      <c r="C9" s="5" t="s">
        <v>17</v>
      </c>
      <c r="E9" s="1" t="s">
        <v>18</v>
      </c>
      <c r="F9" s="11">
        <v>0.93540000000000001</v>
      </c>
    </row>
    <row r="10" spans="1:7" ht="21" customHeight="1" x14ac:dyDescent="0.2">
      <c r="A10" s="5" t="s">
        <v>19</v>
      </c>
      <c r="B10" s="6">
        <v>77746.48</v>
      </c>
      <c r="C10" s="5" t="s">
        <v>20</v>
      </c>
      <c r="E10" s="1" t="s">
        <v>21</v>
      </c>
      <c r="F10" s="11">
        <v>0.29449999999999998</v>
      </c>
    </row>
    <row r="11" spans="1:7" ht="21" customHeight="1" x14ac:dyDescent="0.2">
      <c r="A11" s="5" t="s">
        <v>22</v>
      </c>
      <c r="B11" s="6">
        <v>694.42</v>
      </c>
      <c r="C11" s="5" t="s">
        <v>23</v>
      </c>
    </row>
    <row r="12" spans="1:7" ht="21" customHeight="1" x14ac:dyDescent="0.2">
      <c r="A12" s="5" t="s">
        <v>24</v>
      </c>
      <c r="B12" s="12">
        <v>35258.300000000003</v>
      </c>
      <c r="C12" s="5" t="s">
        <v>25</v>
      </c>
    </row>
    <row r="13" spans="1:7" ht="21" customHeight="1" x14ac:dyDescent="0.2">
      <c r="A13" s="5" t="s">
        <v>13</v>
      </c>
      <c r="B13" s="9">
        <v>8798335.2899999991</v>
      </c>
      <c r="C13" s="5" t="s">
        <v>26</v>
      </c>
    </row>
    <row r="14" spans="1:7" ht="21" customHeight="1" x14ac:dyDescent="0.2">
      <c r="A14" s="5" t="s">
        <v>15</v>
      </c>
      <c r="B14" s="9">
        <v>2264507.71</v>
      </c>
      <c r="C14" s="5" t="s">
        <v>27</v>
      </c>
    </row>
    <row r="15" spans="1:7" ht="21" customHeight="1" x14ac:dyDescent="0.2">
      <c r="A15" s="5" t="s">
        <v>28</v>
      </c>
      <c r="B15" s="6">
        <v>13651498.27</v>
      </c>
      <c r="C15" s="5" t="s">
        <v>29</v>
      </c>
    </row>
    <row r="16" spans="1:7" ht="21" customHeight="1" x14ac:dyDescent="0.2">
      <c r="A16" s="5" t="s">
        <v>30</v>
      </c>
      <c r="B16" s="6">
        <v>413693.59</v>
      </c>
      <c r="C16" s="5" t="s">
        <v>31</v>
      </c>
    </row>
    <row r="17" spans="1:7" ht="21" customHeight="1" x14ac:dyDescent="0.2">
      <c r="A17" s="5" t="s">
        <v>32</v>
      </c>
      <c r="B17" s="6">
        <v>13022022.42</v>
      </c>
      <c r="C17" s="5" t="s">
        <v>33</v>
      </c>
    </row>
    <row r="18" spans="1:7" ht="21" customHeight="1" x14ac:dyDescent="0.2">
      <c r="A18" s="5" t="s">
        <v>34</v>
      </c>
      <c r="B18" s="6">
        <v>739883.76</v>
      </c>
      <c r="C18" s="5" t="s">
        <v>35</v>
      </c>
    </row>
    <row r="19" spans="1:7" ht="21" customHeight="1" x14ac:dyDescent="0.2">
      <c r="A19" s="5" t="s">
        <v>36</v>
      </c>
      <c r="B19" s="6">
        <v>161541.63</v>
      </c>
      <c r="C19" s="5" t="s">
        <v>37</v>
      </c>
    </row>
    <row r="20" spans="1:7" ht="21" customHeight="1" x14ac:dyDescent="0.2">
      <c r="A20" s="5" t="s">
        <v>38</v>
      </c>
      <c r="B20" s="6">
        <v>6546117.8300000001</v>
      </c>
      <c r="C20" s="5" t="s">
        <v>39</v>
      </c>
    </row>
    <row r="21" spans="1:7" ht="21" customHeight="1" x14ac:dyDescent="0.2"/>
    <row r="22" spans="1:7" ht="21" customHeight="1" x14ac:dyDescent="0.2"/>
    <row r="23" spans="1:7" ht="21" customHeight="1" x14ac:dyDescent="0.2">
      <c r="A23" s="33" t="s">
        <v>40</v>
      </c>
      <c r="B23" s="32"/>
      <c r="C23" s="32"/>
      <c r="D23" s="32"/>
      <c r="E23" s="32"/>
      <c r="F23" s="32"/>
      <c r="G23" s="32"/>
    </row>
    <row r="24" spans="1:7" ht="21" customHeight="1" x14ac:dyDescent="0.2">
      <c r="A24" s="1" t="s">
        <v>41</v>
      </c>
      <c r="B24" s="2" t="s">
        <v>42</v>
      </c>
      <c r="C24" s="2" t="s">
        <v>43</v>
      </c>
      <c r="D24" s="2" t="s">
        <v>44</v>
      </c>
      <c r="E24" s="2" t="s">
        <v>45</v>
      </c>
      <c r="F24" s="2" t="s">
        <v>46</v>
      </c>
      <c r="G24" s="1" t="s">
        <v>47</v>
      </c>
    </row>
    <row r="25" spans="1:7" ht="21" customHeight="1" x14ac:dyDescent="0.2">
      <c r="A25" s="5" t="s">
        <v>48</v>
      </c>
      <c r="B25" s="13">
        <v>13281677.699999999</v>
      </c>
      <c r="C25" s="14">
        <v>0.57120000000000004</v>
      </c>
      <c r="D25" s="14">
        <v>0.76670000000000005</v>
      </c>
      <c r="E25" s="14">
        <v>0.53349999999999997</v>
      </c>
      <c r="F25" s="13">
        <v>14103367.17</v>
      </c>
      <c r="G25" s="5" t="s">
        <v>49</v>
      </c>
    </row>
    <row r="26" spans="1:7" ht="21" customHeight="1" x14ac:dyDescent="0.2">
      <c r="A26" s="5" t="s">
        <v>30</v>
      </c>
      <c r="B26" s="13">
        <v>0</v>
      </c>
      <c r="C26" s="14">
        <v>0</v>
      </c>
      <c r="D26" s="14">
        <v>0</v>
      </c>
      <c r="E26" s="14">
        <v>0</v>
      </c>
      <c r="F26" s="13">
        <v>4812720.2699999996</v>
      </c>
      <c r="G26" s="5" t="s">
        <v>50</v>
      </c>
    </row>
    <row r="27" spans="1:7" ht="21" customHeight="1" x14ac:dyDescent="0.2">
      <c r="A27" s="5" t="s">
        <v>32</v>
      </c>
      <c r="B27" s="13">
        <v>0</v>
      </c>
      <c r="C27" s="14">
        <v>0</v>
      </c>
      <c r="D27" s="14">
        <v>0</v>
      </c>
      <c r="E27" s="14">
        <v>0</v>
      </c>
      <c r="F27" s="13">
        <v>4126136.68</v>
      </c>
      <c r="G27" s="5" t="s">
        <v>51</v>
      </c>
    </row>
    <row r="28" spans="1:7" ht="21" customHeight="1" x14ac:dyDescent="0.2">
      <c r="A28" s="5" t="s">
        <v>34</v>
      </c>
      <c r="B28" s="13">
        <v>108724.04</v>
      </c>
      <c r="C28" s="14">
        <v>0.55389999999999995</v>
      </c>
      <c r="D28" s="14">
        <v>0.89119999999999999</v>
      </c>
      <c r="E28" s="14">
        <v>0.68740000000000001</v>
      </c>
      <c r="F28" s="13">
        <v>14320715.76</v>
      </c>
      <c r="G28" s="5" t="s">
        <v>52</v>
      </c>
    </row>
    <row r="29" spans="1:7" ht="21" customHeight="1" x14ac:dyDescent="0.2">
      <c r="A29" s="5" t="s">
        <v>36</v>
      </c>
      <c r="B29" s="13">
        <v>289388.02</v>
      </c>
      <c r="C29" s="14">
        <v>0.23449999999999999</v>
      </c>
      <c r="D29" s="14">
        <v>0.35949999999999999</v>
      </c>
      <c r="E29" s="14">
        <v>0.25719999999999998</v>
      </c>
      <c r="F29" s="13">
        <v>10422451.42</v>
      </c>
      <c r="G29" s="5" t="s">
        <v>53</v>
      </c>
    </row>
    <row r="30" spans="1:7" ht="21" customHeight="1" x14ac:dyDescent="0.2">
      <c r="A30" s="5" t="s">
        <v>38</v>
      </c>
      <c r="B30" s="13">
        <v>9252183.6600000001</v>
      </c>
      <c r="C30" s="14">
        <v>0.85419999999999996</v>
      </c>
      <c r="D30" s="14">
        <v>0.57640000000000002</v>
      </c>
      <c r="E30" s="14">
        <v>0.76680000000000004</v>
      </c>
      <c r="F30" s="13">
        <v>7385981.8700000001</v>
      </c>
      <c r="G30" s="5" t="s">
        <v>54</v>
      </c>
    </row>
    <row r="31" spans="1:7" ht="21" customHeight="1" x14ac:dyDescent="0.2">
      <c r="A31" s="5" t="s">
        <v>55</v>
      </c>
      <c r="B31" s="13">
        <v>12491811.59</v>
      </c>
      <c r="C31" s="14">
        <v>0.38119999999999998</v>
      </c>
      <c r="D31" s="14">
        <v>0.65459999999999996</v>
      </c>
      <c r="E31" s="14">
        <v>9.7199999999999995E-2</v>
      </c>
      <c r="F31" s="13">
        <v>8161943.9900000002</v>
      </c>
      <c r="G31" s="5" t="s">
        <v>56</v>
      </c>
    </row>
    <row r="32" spans="1:7" ht="21" customHeight="1" x14ac:dyDescent="0.2">
      <c r="A32" s="15" t="s">
        <v>10</v>
      </c>
      <c r="B32" s="16">
        <v>14583260.939999999</v>
      </c>
      <c r="C32" s="17">
        <v>52.95</v>
      </c>
      <c r="D32" s="17">
        <v>0.21390000000000001</v>
      </c>
      <c r="E32" s="17">
        <v>0.3463</v>
      </c>
      <c r="F32" s="16">
        <v>3397782.48</v>
      </c>
      <c r="G32" s="15" t="s">
        <v>57</v>
      </c>
    </row>
    <row r="33" spans="1:7" ht="21" customHeight="1" x14ac:dyDescent="0.2"/>
    <row r="34" spans="1:7" ht="21" customHeight="1" x14ac:dyDescent="0.2"/>
    <row r="35" spans="1:7" ht="21" customHeight="1" x14ac:dyDescent="0.2">
      <c r="A35" s="33" t="s">
        <v>58</v>
      </c>
      <c r="B35" s="32"/>
      <c r="C35" s="32"/>
      <c r="D35" s="32"/>
      <c r="E35" s="32"/>
      <c r="F35" s="32"/>
      <c r="G35" s="32"/>
    </row>
    <row r="36" spans="1:7" ht="21" customHeight="1" x14ac:dyDescent="0.2">
      <c r="A36" s="1" t="s">
        <v>11</v>
      </c>
      <c r="B36" s="1" t="s">
        <v>59</v>
      </c>
      <c r="C36" s="1" t="s">
        <v>60</v>
      </c>
    </row>
    <row r="37" spans="1:7" ht="21" customHeight="1" x14ac:dyDescent="0.2">
      <c r="A37" s="18" t="s">
        <v>61</v>
      </c>
      <c r="B37" s="5" t="s">
        <v>62</v>
      </c>
      <c r="C37" s="5" t="s">
        <v>63</v>
      </c>
    </row>
    <row r="38" spans="1:7" ht="21" customHeight="1" x14ac:dyDescent="0.2">
      <c r="A38" s="18" t="s">
        <v>64</v>
      </c>
      <c r="B38" s="5" t="s">
        <v>65</v>
      </c>
      <c r="C38" s="5" t="s">
        <v>66</v>
      </c>
    </row>
    <row r="39" spans="1:7" ht="21" customHeight="1" x14ac:dyDescent="0.2">
      <c r="A39" s="18" t="s">
        <v>67</v>
      </c>
      <c r="B39" s="5" t="s">
        <v>36</v>
      </c>
      <c r="C39" s="5" t="s">
        <v>68</v>
      </c>
    </row>
    <row r="40" spans="1:7" ht="21" customHeight="1" x14ac:dyDescent="0.2">
      <c r="A40" s="18" t="s">
        <v>69</v>
      </c>
      <c r="B40" s="5" t="s">
        <v>70</v>
      </c>
      <c r="C40" s="5" t="s">
        <v>71</v>
      </c>
    </row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E4:F4"/>
    <mergeCell ref="A1:G1"/>
    <mergeCell ref="A35:G35"/>
    <mergeCell ref="A2:G2"/>
    <mergeCell ref="A4:C4"/>
    <mergeCell ref="A23:G23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sqref="A1:E1"/>
    </sheetView>
  </sheetViews>
  <sheetFormatPr baseColWidth="10" defaultColWidth="14.5" defaultRowHeight="15" customHeight="1" x14ac:dyDescent="0.2"/>
  <cols>
    <col min="1" max="1" width="40" customWidth="1"/>
    <col min="2" max="2" width="16" customWidth="1"/>
    <col min="3" max="3" width="42" customWidth="1"/>
    <col min="4" max="4" width="18" customWidth="1"/>
    <col min="5" max="5" width="52" customWidth="1"/>
    <col min="6" max="26" width="8.6640625" customWidth="1"/>
  </cols>
  <sheetData>
    <row r="1" spans="1:5" ht="21" customHeight="1" x14ac:dyDescent="0.2">
      <c r="A1" s="35" t="s">
        <v>72</v>
      </c>
      <c r="B1" s="32"/>
      <c r="C1" s="32"/>
      <c r="D1" s="32"/>
      <c r="E1" s="32"/>
    </row>
    <row r="2" spans="1:5" ht="21" customHeight="1" x14ac:dyDescent="0.2">
      <c r="A2" s="35" t="s">
        <v>73</v>
      </c>
      <c r="B2" s="32"/>
      <c r="C2" s="32"/>
      <c r="D2" s="32"/>
      <c r="E2" s="32"/>
    </row>
    <row r="3" spans="1:5" ht="21" customHeight="1" x14ac:dyDescent="0.2">
      <c r="A3" s="19" t="s">
        <v>4</v>
      </c>
      <c r="B3" s="19" t="s">
        <v>74</v>
      </c>
      <c r="C3" s="19" t="s">
        <v>47</v>
      </c>
    </row>
    <row r="4" spans="1:5" ht="21" customHeight="1" x14ac:dyDescent="0.2">
      <c r="A4" s="20" t="s">
        <v>75</v>
      </c>
      <c r="B4" s="21">
        <v>67.11</v>
      </c>
      <c r="C4" s="22" t="s">
        <v>76</v>
      </c>
    </row>
    <row r="5" spans="1:5" ht="21" customHeight="1" x14ac:dyDescent="0.2">
      <c r="A5" s="20" t="s">
        <v>77</v>
      </c>
      <c r="B5" s="23">
        <v>9</v>
      </c>
      <c r="C5" s="22" t="s">
        <v>78</v>
      </c>
    </row>
    <row r="6" spans="1:5" ht="21" customHeight="1" x14ac:dyDescent="0.2">
      <c r="A6" s="20" t="s">
        <v>79</v>
      </c>
      <c r="B6" s="24">
        <v>63930.63</v>
      </c>
      <c r="C6" s="22" t="s">
        <v>80</v>
      </c>
    </row>
    <row r="7" spans="1:5" ht="21" customHeight="1" x14ac:dyDescent="0.2">
      <c r="A7" s="20" t="s">
        <v>81</v>
      </c>
      <c r="B7" s="25">
        <v>612027.48</v>
      </c>
      <c r="C7" s="22" t="s">
        <v>82</v>
      </c>
    </row>
    <row r="8" spans="1:5" ht="21" customHeight="1" x14ac:dyDescent="0.2">
      <c r="A8" s="20" t="s">
        <v>83</v>
      </c>
      <c r="B8" s="10">
        <v>346829.45</v>
      </c>
      <c r="C8" s="22" t="s">
        <v>84</v>
      </c>
    </row>
    <row r="9" spans="1:5" ht="21" customHeight="1" x14ac:dyDescent="0.2">
      <c r="A9" s="20" t="s">
        <v>85</v>
      </c>
      <c r="B9" s="10">
        <v>523754.64</v>
      </c>
      <c r="C9" s="22" t="s">
        <v>86</v>
      </c>
    </row>
    <row r="10" spans="1:5" ht="21" customHeight="1" x14ac:dyDescent="0.2">
      <c r="A10" s="20" t="s">
        <v>87</v>
      </c>
      <c r="B10" s="24">
        <v>7368853.04</v>
      </c>
      <c r="C10" s="22" t="s">
        <v>88</v>
      </c>
    </row>
    <row r="11" spans="1:5" ht="21" customHeight="1" x14ac:dyDescent="0.2">
      <c r="A11" s="20" t="s">
        <v>89</v>
      </c>
      <c r="B11" s="25">
        <v>10619133.65</v>
      </c>
      <c r="C11" s="22" t="s">
        <v>90</v>
      </c>
    </row>
    <row r="12" spans="1:5" ht="21" customHeight="1" x14ac:dyDescent="0.2">
      <c r="A12" s="20" t="s">
        <v>91</v>
      </c>
      <c r="B12" s="12">
        <v>6999063.7800000003</v>
      </c>
      <c r="C12" s="22" t="s">
        <v>92</v>
      </c>
    </row>
    <row r="13" spans="1:5" ht="21" customHeight="1" x14ac:dyDescent="0.2"/>
    <row r="14" spans="1:5" ht="21" customHeight="1" x14ac:dyDescent="0.2">
      <c r="A14" s="35" t="s">
        <v>93</v>
      </c>
      <c r="B14" s="32"/>
      <c r="C14" s="32"/>
      <c r="D14" s="32"/>
      <c r="E14" s="32"/>
    </row>
    <row r="15" spans="1:5" ht="21" customHeight="1" x14ac:dyDescent="0.2">
      <c r="A15" s="19" t="s">
        <v>41</v>
      </c>
      <c r="B15" s="19" t="s">
        <v>94</v>
      </c>
      <c r="C15" s="19" t="s">
        <v>95</v>
      </c>
      <c r="D15" s="19" t="s">
        <v>96</v>
      </c>
      <c r="E15" s="19" t="s">
        <v>47</v>
      </c>
    </row>
    <row r="16" spans="1:5" ht="21" customHeight="1" x14ac:dyDescent="0.2">
      <c r="A16" s="20" t="s">
        <v>48</v>
      </c>
      <c r="B16" s="12">
        <v>704279.27</v>
      </c>
      <c r="C16" s="14">
        <f>IFERROR(B16/D16,0)</f>
        <v>0.6260459900360732</v>
      </c>
      <c r="D16" s="12">
        <v>1124964.1100000001</v>
      </c>
      <c r="E16" s="22" t="s">
        <v>97</v>
      </c>
    </row>
    <row r="17" spans="1:5" ht="21" customHeight="1" x14ac:dyDescent="0.2">
      <c r="A17" s="20" t="s">
        <v>30</v>
      </c>
      <c r="B17" s="12">
        <v>82797.399999999994</v>
      </c>
      <c r="C17" s="14">
        <f>IFERROR(B17/D17,0)</f>
        <v>0.28702395037019801</v>
      </c>
      <c r="D17" s="12">
        <v>288468.61</v>
      </c>
      <c r="E17" s="22"/>
    </row>
    <row r="18" spans="1:5" ht="21" customHeight="1" x14ac:dyDescent="0.2">
      <c r="A18" s="20" t="s">
        <v>32</v>
      </c>
      <c r="B18" s="26"/>
      <c r="C18" s="27">
        <v>0</v>
      </c>
      <c r="D18" s="12">
        <v>13760824.789999999</v>
      </c>
      <c r="E18" s="22" t="s">
        <v>98</v>
      </c>
    </row>
    <row r="19" spans="1:5" ht="21" customHeight="1" x14ac:dyDescent="0.2">
      <c r="A19" s="20" t="s">
        <v>34</v>
      </c>
      <c r="B19" s="12">
        <v>60333.99</v>
      </c>
      <c r="C19" s="14">
        <f>IFERROR(B19/D19,0)</f>
        <v>0.4822793446134846</v>
      </c>
      <c r="D19" s="12">
        <v>125101.75</v>
      </c>
      <c r="E19" s="22" t="s">
        <v>99</v>
      </c>
    </row>
    <row r="20" spans="1:5" ht="21" customHeight="1" x14ac:dyDescent="0.2">
      <c r="A20" s="20" t="s">
        <v>36</v>
      </c>
      <c r="B20" s="12">
        <v>74330.080000000002</v>
      </c>
      <c r="C20" s="14">
        <f>IFERROR(B20/D20,0)</f>
        <v>0.13008914150622342</v>
      </c>
      <c r="D20" s="12">
        <v>571378.05000000005</v>
      </c>
      <c r="E20" s="22" t="s">
        <v>100</v>
      </c>
    </row>
    <row r="21" spans="1:5" ht="21" customHeight="1" x14ac:dyDescent="0.2">
      <c r="A21" s="20" t="s">
        <v>38</v>
      </c>
      <c r="B21" s="28"/>
      <c r="C21" s="27">
        <v>0</v>
      </c>
      <c r="D21" s="12">
        <v>9642072.9100000001</v>
      </c>
      <c r="E21" s="22"/>
    </row>
    <row r="22" spans="1:5" ht="21" customHeight="1" x14ac:dyDescent="0.2">
      <c r="A22" s="15" t="s">
        <v>101</v>
      </c>
      <c r="B22" s="16">
        <f>SUM(B16:B21)</f>
        <v>921740.74</v>
      </c>
      <c r="C22" s="17">
        <f>IFERROR(B22/D22,0)</f>
        <v>0.63079249979875007</v>
      </c>
      <c r="D22" s="16">
        <v>1461242.39</v>
      </c>
      <c r="E22" s="15" t="s">
        <v>102</v>
      </c>
    </row>
    <row r="23" spans="1:5" ht="21" customHeight="1" x14ac:dyDescent="0.2"/>
    <row r="24" spans="1:5" ht="21" customHeight="1" x14ac:dyDescent="0.2"/>
    <row r="25" spans="1:5" ht="21" customHeight="1" x14ac:dyDescent="0.2"/>
    <row r="26" spans="1:5" ht="21" customHeight="1" x14ac:dyDescent="0.2"/>
    <row r="27" spans="1:5" ht="21" customHeight="1" x14ac:dyDescent="0.2">
      <c r="A27" s="29" t="s">
        <v>103</v>
      </c>
    </row>
    <row r="28" spans="1:5" ht="21" customHeight="1" x14ac:dyDescent="0.2"/>
    <row r="29" spans="1:5" ht="21" customHeight="1" x14ac:dyDescent="0.2">
      <c r="A29" s="30" t="s">
        <v>104</v>
      </c>
    </row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E2"/>
    <mergeCell ref="A1:E1"/>
    <mergeCell ref="A14:E14"/>
  </mergeCells>
  <pageMargins left="0.75" right="0.75" top="1" bottom="1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sqref="A1:E1"/>
    </sheetView>
  </sheetViews>
  <sheetFormatPr baseColWidth="10" defaultColWidth="14.5" defaultRowHeight="15" customHeight="1" x14ac:dyDescent="0.2"/>
  <cols>
    <col min="1" max="1" width="40" customWidth="1"/>
    <col min="2" max="2" width="16" customWidth="1"/>
    <col min="3" max="3" width="42" customWidth="1"/>
    <col min="4" max="4" width="18" customWidth="1"/>
    <col min="5" max="5" width="52" customWidth="1"/>
    <col min="6" max="26" width="8.6640625" customWidth="1"/>
  </cols>
  <sheetData>
    <row r="1" spans="1:5" ht="21" customHeight="1" x14ac:dyDescent="0.2">
      <c r="A1" s="35" t="s">
        <v>72</v>
      </c>
      <c r="B1" s="32"/>
      <c r="C1" s="32"/>
      <c r="D1" s="32"/>
      <c r="E1" s="32"/>
    </row>
    <row r="2" spans="1:5" ht="21" customHeight="1" x14ac:dyDescent="0.2">
      <c r="A2" s="35" t="s">
        <v>73</v>
      </c>
      <c r="B2" s="32"/>
      <c r="C2" s="32"/>
      <c r="D2" s="32"/>
      <c r="E2" s="32"/>
    </row>
    <row r="3" spans="1:5" ht="21" customHeight="1" x14ac:dyDescent="0.2">
      <c r="A3" s="19" t="s">
        <v>4</v>
      </c>
      <c r="B3" s="19" t="s">
        <v>74</v>
      </c>
      <c r="C3" s="19" t="s">
        <v>47</v>
      </c>
    </row>
    <row r="4" spans="1:5" ht="21" customHeight="1" x14ac:dyDescent="0.2">
      <c r="A4" s="20" t="s">
        <v>105</v>
      </c>
      <c r="B4" s="21">
        <v>35.049999999999997</v>
      </c>
      <c r="C4" s="22" t="s">
        <v>106</v>
      </c>
    </row>
    <row r="5" spans="1:5" ht="21" customHeight="1" x14ac:dyDescent="0.2">
      <c r="A5" s="20" t="s">
        <v>77</v>
      </c>
      <c r="B5" s="23">
        <v>25.86</v>
      </c>
      <c r="C5" s="22" t="s">
        <v>78</v>
      </c>
    </row>
    <row r="6" spans="1:5" ht="21" customHeight="1" x14ac:dyDescent="0.2">
      <c r="A6" s="20" t="s">
        <v>79</v>
      </c>
      <c r="B6" s="24">
        <v>745680.07</v>
      </c>
      <c r="C6" s="22" t="s">
        <v>80</v>
      </c>
    </row>
    <row r="7" spans="1:5" ht="21" customHeight="1" x14ac:dyDescent="0.2">
      <c r="A7" s="20" t="s">
        <v>81</v>
      </c>
      <c r="B7" s="25">
        <v>877497.32</v>
      </c>
      <c r="C7" s="22" t="s">
        <v>107</v>
      </c>
    </row>
    <row r="8" spans="1:5" ht="21" customHeight="1" x14ac:dyDescent="0.2">
      <c r="A8" s="20" t="s">
        <v>83</v>
      </c>
      <c r="B8" s="10">
        <v>205653.83</v>
      </c>
      <c r="C8" s="22" t="s">
        <v>84</v>
      </c>
    </row>
    <row r="9" spans="1:5" ht="21" customHeight="1" x14ac:dyDescent="0.2">
      <c r="A9" s="20" t="s">
        <v>85</v>
      </c>
      <c r="B9" s="10">
        <v>692292.14</v>
      </c>
      <c r="C9" s="22" t="s">
        <v>86</v>
      </c>
    </row>
    <row r="10" spans="1:5" ht="21" customHeight="1" x14ac:dyDescent="0.2">
      <c r="A10" s="20" t="s">
        <v>87</v>
      </c>
      <c r="B10" s="24">
        <v>4237340.43</v>
      </c>
      <c r="C10" s="22" t="s">
        <v>88</v>
      </c>
    </row>
    <row r="11" spans="1:5" ht="21" customHeight="1" x14ac:dyDescent="0.2">
      <c r="A11" s="20" t="s">
        <v>89</v>
      </c>
      <c r="B11" s="25">
        <v>12217591.359999999</v>
      </c>
      <c r="C11" s="22" t="s">
        <v>90</v>
      </c>
    </row>
    <row r="12" spans="1:5" ht="21" customHeight="1" x14ac:dyDescent="0.2">
      <c r="A12" s="20" t="s">
        <v>108</v>
      </c>
      <c r="B12" s="12">
        <v>6821592.5999999996</v>
      </c>
      <c r="C12" s="22" t="s">
        <v>109</v>
      </c>
    </row>
    <row r="13" spans="1:5" ht="21" customHeight="1" x14ac:dyDescent="0.2"/>
    <row r="14" spans="1:5" ht="21" customHeight="1" x14ac:dyDescent="0.2">
      <c r="A14" s="35" t="s">
        <v>110</v>
      </c>
      <c r="B14" s="32"/>
      <c r="C14" s="32"/>
      <c r="D14" s="32"/>
      <c r="E14" s="32"/>
    </row>
    <row r="15" spans="1:5" ht="21" customHeight="1" x14ac:dyDescent="0.2">
      <c r="A15" s="19" t="s">
        <v>41</v>
      </c>
      <c r="B15" s="19" t="s">
        <v>111</v>
      </c>
      <c r="C15" s="19" t="s">
        <v>95</v>
      </c>
      <c r="D15" s="19" t="s">
        <v>96</v>
      </c>
      <c r="E15" s="19" t="s">
        <v>47</v>
      </c>
    </row>
    <row r="16" spans="1:5" ht="21" customHeight="1" x14ac:dyDescent="0.2">
      <c r="A16" s="20" t="s">
        <v>48</v>
      </c>
      <c r="B16" s="12">
        <v>346338.16</v>
      </c>
      <c r="C16" s="14">
        <f>IFERROR(B16/D16,0)</f>
        <v>3.395044241492378E-2</v>
      </c>
      <c r="D16" s="12">
        <v>10201285.619999999</v>
      </c>
      <c r="E16" s="22" t="s">
        <v>112</v>
      </c>
    </row>
    <row r="17" spans="1:5" ht="21" customHeight="1" x14ac:dyDescent="0.2">
      <c r="A17" s="20" t="s">
        <v>30</v>
      </c>
      <c r="B17" s="12">
        <v>1095.51</v>
      </c>
      <c r="C17" s="14">
        <f>IFERROR(B17/D17,0)</f>
        <v>1.7415834554801997E-3</v>
      </c>
      <c r="D17" s="12">
        <v>629031.01</v>
      </c>
      <c r="E17" s="22"/>
    </row>
    <row r="18" spans="1:5" ht="21" customHeight="1" x14ac:dyDescent="0.2">
      <c r="A18" s="20" t="s">
        <v>32</v>
      </c>
      <c r="B18" s="12">
        <v>16827.75</v>
      </c>
      <c r="C18" s="14">
        <f>IFERROR(B18/D18,0)</f>
        <v>1.3261370933752602E-3</v>
      </c>
      <c r="D18" s="12">
        <v>12689298.93</v>
      </c>
      <c r="E18" s="22" t="s">
        <v>113</v>
      </c>
    </row>
    <row r="19" spans="1:5" ht="21" customHeight="1" x14ac:dyDescent="0.2">
      <c r="A19" s="20" t="s">
        <v>34</v>
      </c>
      <c r="B19" s="12">
        <v>32931.99</v>
      </c>
      <c r="C19" s="14">
        <f>IFERROR(B19/D19,0)</f>
        <v>0.12605320601338127</v>
      </c>
      <c r="D19" s="12">
        <v>261254.68</v>
      </c>
      <c r="E19" s="22" t="s">
        <v>114</v>
      </c>
    </row>
    <row r="20" spans="1:5" ht="21" customHeight="1" x14ac:dyDescent="0.2">
      <c r="A20" s="20" t="s">
        <v>36</v>
      </c>
      <c r="B20" s="12">
        <v>24850.42</v>
      </c>
      <c r="C20" s="14">
        <f>IFERROR(B20/D20,0)</f>
        <v>0.22740449652992092</v>
      </c>
      <c r="D20" s="12">
        <v>109278.49</v>
      </c>
      <c r="E20" s="22" t="s">
        <v>115</v>
      </c>
    </row>
    <row r="21" spans="1:5" ht="21" customHeight="1" x14ac:dyDescent="0.2">
      <c r="A21" s="20" t="s">
        <v>38</v>
      </c>
      <c r="B21" s="28"/>
      <c r="C21" s="27">
        <v>0</v>
      </c>
      <c r="D21" s="12">
        <v>7601438.8099999996</v>
      </c>
      <c r="E21" s="22"/>
    </row>
    <row r="22" spans="1:5" ht="21" customHeight="1" x14ac:dyDescent="0.2">
      <c r="A22" s="15" t="s">
        <v>116</v>
      </c>
      <c r="B22" s="16">
        <f>SUM(B16:B21)</f>
        <v>422043.82999999996</v>
      </c>
      <c r="C22" s="17">
        <f>IFERROR(B22/D22,0)</f>
        <v>5.1693899232481778E-2</v>
      </c>
      <c r="D22" s="16">
        <v>8164287.0099999998</v>
      </c>
      <c r="E22" s="15" t="s">
        <v>117</v>
      </c>
    </row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E2"/>
    <mergeCell ref="A1:E1"/>
    <mergeCell ref="A14:E14"/>
  </mergeCells>
  <pageMargins left="0.75" right="0.75" top="1" bottom="1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sqref="A1:E1"/>
    </sheetView>
  </sheetViews>
  <sheetFormatPr baseColWidth="10" defaultColWidth="14.5" defaultRowHeight="15" customHeight="1" x14ac:dyDescent="0.2"/>
  <cols>
    <col min="1" max="1" width="40" customWidth="1"/>
    <col min="2" max="2" width="16" customWidth="1"/>
    <col min="3" max="3" width="42" customWidth="1"/>
    <col min="4" max="4" width="18" customWidth="1"/>
    <col min="5" max="5" width="52" customWidth="1"/>
    <col min="6" max="26" width="8.6640625" customWidth="1"/>
  </cols>
  <sheetData>
    <row r="1" spans="1:5" ht="21" customHeight="1" x14ac:dyDescent="0.2">
      <c r="A1" s="35" t="s">
        <v>72</v>
      </c>
      <c r="B1" s="32"/>
      <c r="C1" s="32"/>
      <c r="D1" s="32"/>
      <c r="E1" s="32"/>
    </row>
    <row r="2" spans="1:5" ht="21" customHeight="1" x14ac:dyDescent="0.2">
      <c r="A2" s="35" t="s">
        <v>73</v>
      </c>
      <c r="B2" s="32"/>
      <c r="C2" s="32"/>
      <c r="D2" s="32"/>
      <c r="E2" s="32"/>
    </row>
    <row r="3" spans="1:5" ht="21" customHeight="1" x14ac:dyDescent="0.2">
      <c r="A3" s="19" t="s">
        <v>4</v>
      </c>
      <c r="B3" s="19" t="s">
        <v>74</v>
      </c>
      <c r="C3" s="19" t="s">
        <v>47</v>
      </c>
    </row>
    <row r="4" spans="1:5" ht="21" customHeight="1" x14ac:dyDescent="0.2">
      <c r="A4" s="20" t="s">
        <v>118</v>
      </c>
      <c r="B4" s="21">
        <v>67.95</v>
      </c>
      <c r="C4" s="22" t="s">
        <v>119</v>
      </c>
    </row>
    <row r="5" spans="1:5" ht="21" customHeight="1" x14ac:dyDescent="0.2">
      <c r="A5" s="20" t="s">
        <v>77</v>
      </c>
      <c r="B5" s="23">
        <v>27.46</v>
      </c>
      <c r="C5" s="22" t="s">
        <v>78</v>
      </c>
    </row>
    <row r="6" spans="1:5" ht="21" customHeight="1" x14ac:dyDescent="0.2">
      <c r="A6" s="20" t="s">
        <v>79</v>
      </c>
      <c r="B6" s="24">
        <v>460616.79</v>
      </c>
      <c r="C6" s="22" t="s">
        <v>80</v>
      </c>
    </row>
    <row r="7" spans="1:5" ht="21" customHeight="1" x14ac:dyDescent="0.2">
      <c r="A7" s="20" t="s">
        <v>81</v>
      </c>
      <c r="B7" s="25">
        <v>597310.71</v>
      </c>
      <c r="C7" s="22" t="s">
        <v>107</v>
      </c>
    </row>
    <row r="8" spans="1:5" ht="21" customHeight="1" x14ac:dyDescent="0.2">
      <c r="A8" s="20" t="s">
        <v>83</v>
      </c>
      <c r="B8" s="10">
        <v>452986.99</v>
      </c>
      <c r="C8" s="22" t="s">
        <v>84</v>
      </c>
    </row>
    <row r="9" spans="1:5" ht="21" customHeight="1" x14ac:dyDescent="0.2">
      <c r="A9" s="20" t="s">
        <v>85</v>
      </c>
      <c r="B9" s="10">
        <v>669362.36</v>
      </c>
      <c r="C9" s="22" t="s">
        <v>86</v>
      </c>
    </row>
    <row r="10" spans="1:5" ht="21" customHeight="1" x14ac:dyDescent="0.2">
      <c r="A10" s="20" t="s">
        <v>87</v>
      </c>
      <c r="B10" s="24">
        <v>14222929.65</v>
      </c>
      <c r="C10" s="22" t="s">
        <v>88</v>
      </c>
    </row>
    <row r="11" spans="1:5" ht="21" customHeight="1" x14ac:dyDescent="0.2">
      <c r="A11" s="20" t="s">
        <v>89</v>
      </c>
      <c r="B11" s="25">
        <v>13687549.119999999</v>
      </c>
      <c r="C11" s="22" t="s">
        <v>90</v>
      </c>
    </row>
    <row r="12" spans="1:5" ht="21" customHeight="1" x14ac:dyDescent="0.2">
      <c r="A12" s="20" t="s">
        <v>108</v>
      </c>
      <c r="B12" s="12">
        <v>8169318.3700000001</v>
      </c>
      <c r="C12" s="22" t="s">
        <v>109</v>
      </c>
    </row>
    <row r="13" spans="1:5" ht="21" customHeight="1" x14ac:dyDescent="0.2"/>
    <row r="14" spans="1:5" ht="21" customHeight="1" x14ac:dyDescent="0.2">
      <c r="A14" s="35" t="s">
        <v>120</v>
      </c>
      <c r="B14" s="32"/>
      <c r="C14" s="32"/>
      <c r="D14" s="32"/>
      <c r="E14" s="32"/>
    </row>
    <row r="15" spans="1:5" ht="21" customHeight="1" x14ac:dyDescent="0.2">
      <c r="A15" s="19" t="s">
        <v>41</v>
      </c>
      <c r="B15" s="19" t="s">
        <v>121</v>
      </c>
      <c r="C15" s="19" t="s">
        <v>95</v>
      </c>
      <c r="D15" s="19" t="s">
        <v>96</v>
      </c>
      <c r="E15" s="19" t="s">
        <v>47</v>
      </c>
    </row>
    <row r="16" spans="1:5" ht="21" customHeight="1" x14ac:dyDescent="0.2">
      <c r="A16" s="20" t="s">
        <v>48</v>
      </c>
      <c r="B16" s="12">
        <v>7911837.1200000001</v>
      </c>
      <c r="C16" s="14">
        <f>IFERROR(B16/D16,0)</f>
        <v>0.71094723635641344</v>
      </c>
      <c r="D16" s="12">
        <v>11128585.52</v>
      </c>
      <c r="E16" s="22" t="s">
        <v>122</v>
      </c>
    </row>
    <row r="17" spans="1:5" ht="21" customHeight="1" x14ac:dyDescent="0.2">
      <c r="A17" s="20" t="s">
        <v>30</v>
      </c>
      <c r="B17" s="12">
        <v>774802.96</v>
      </c>
      <c r="C17" s="14">
        <f>IFERROR(B17/D17,0)</f>
        <v>1.517540471932914</v>
      </c>
      <c r="D17" s="12">
        <v>510564.94</v>
      </c>
      <c r="E17" s="22"/>
    </row>
    <row r="18" spans="1:5" ht="21" customHeight="1" x14ac:dyDescent="0.2">
      <c r="A18" s="20" t="s">
        <v>32</v>
      </c>
      <c r="B18" s="12">
        <v>444044.97</v>
      </c>
      <c r="C18" s="14">
        <f>IFERROR(B18/D18,0)</f>
        <v>4.5919638619756731E-2</v>
      </c>
      <c r="D18" s="12">
        <v>9670044.9600000009</v>
      </c>
      <c r="E18" s="22" t="s">
        <v>123</v>
      </c>
    </row>
    <row r="19" spans="1:5" ht="21" customHeight="1" x14ac:dyDescent="0.2">
      <c r="A19" s="20" t="s">
        <v>34</v>
      </c>
      <c r="B19" s="12">
        <v>285788.09999999998</v>
      </c>
      <c r="C19" s="14">
        <f>IFERROR(B19/D19,0)</f>
        <v>0.68487731750039371</v>
      </c>
      <c r="D19" s="12">
        <v>417283.64</v>
      </c>
      <c r="E19" s="22" t="s">
        <v>124</v>
      </c>
    </row>
    <row r="20" spans="1:5" ht="21" customHeight="1" x14ac:dyDescent="0.2">
      <c r="A20" s="20" t="s">
        <v>36</v>
      </c>
      <c r="B20" s="12">
        <v>269437.06</v>
      </c>
      <c r="C20" s="14">
        <f>IFERROR(B20/D20,0)</f>
        <v>0.55468596483235311</v>
      </c>
      <c r="D20" s="12">
        <v>485747.03</v>
      </c>
      <c r="E20" s="22" t="s">
        <v>125</v>
      </c>
    </row>
    <row r="21" spans="1:5" ht="21" customHeight="1" x14ac:dyDescent="0.2">
      <c r="A21" s="20" t="s">
        <v>38</v>
      </c>
      <c r="B21" s="28"/>
      <c r="C21" s="27">
        <v>0</v>
      </c>
      <c r="D21" s="12">
        <v>10294751.310000001</v>
      </c>
      <c r="E21" s="22"/>
    </row>
    <row r="22" spans="1:5" ht="21" customHeight="1" x14ac:dyDescent="0.2">
      <c r="A22" s="15" t="s">
        <v>126</v>
      </c>
      <c r="B22" s="16">
        <f>SUM(B16:B21)</f>
        <v>9685910.2100000009</v>
      </c>
      <c r="C22" s="17">
        <f>IFERROR(B22/D22,0)</f>
        <v>3.2481675567508526</v>
      </c>
      <c r="D22" s="16">
        <v>2981961.38</v>
      </c>
      <c r="E22" s="15" t="s">
        <v>117</v>
      </c>
    </row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E2"/>
    <mergeCell ref="A1:E1"/>
    <mergeCell ref="A14:E14"/>
  </mergeCells>
  <pageMargins left="0.75" right="0.75" top="1" bottom="1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tabSelected="1" workbookViewId="0">
      <selection sqref="A1:E1"/>
    </sheetView>
  </sheetViews>
  <sheetFormatPr baseColWidth="10" defaultColWidth="14.5" defaultRowHeight="15" customHeight="1" x14ac:dyDescent="0.2"/>
  <cols>
    <col min="1" max="1" width="40" customWidth="1"/>
    <col min="2" max="2" width="16" customWidth="1"/>
    <col min="3" max="3" width="42" customWidth="1"/>
    <col min="4" max="4" width="18" customWidth="1"/>
    <col min="5" max="5" width="52" customWidth="1"/>
    <col min="6" max="26" width="8.6640625" customWidth="1"/>
  </cols>
  <sheetData>
    <row r="1" spans="1:5" ht="21" customHeight="1" x14ac:dyDescent="0.2">
      <c r="A1" s="35" t="s">
        <v>72</v>
      </c>
      <c r="B1" s="32"/>
      <c r="C1" s="32"/>
      <c r="D1" s="32"/>
      <c r="E1" s="32"/>
    </row>
    <row r="2" spans="1:5" ht="21" customHeight="1" x14ac:dyDescent="0.2">
      <c r="A2" s="35" t="s">
        <v>73</v>
      </c>
      <c r="B2" s="32"/>
      <c r="C2" s="32"/>
      <c r="D2" s="32"/>
      <c r="E2" s="32"/>
    </row>
    <row r="3" spans="1:5" ht="21" customHeight="1" x14ac:dyDescent="0.2">
      <c r="A3" s="19" t="s">
        <v>4</v>
      </c>
      <c r="B3" s="19" t="s">
        <v>74</v>
      </c>
      <c r="C3" s="19" t="s">
        <v>47</v>
      </c>
    </row>
    <row r="4" spans="1:5" ht="21" customHeight="1" x14ac:dyDescent="0.2">
      <c r="A4" s="20" t="s">
        <v>127</v>
      </c>
      <c r="B4" s="21">
        <v>77.349999999999994</v>
      </c>
      <c r="C4" s="22" t="s">
        <v>128</v>
      </c>
    </row>
    <row r="5" spans="1:5" ht="21" customHeight="1" x14ac:dyDescent="0.2">
      <c r="A5" s="20" t="s">
        <v>77</v>
      </c>
      <c r="B5" s="23">
        <v>31.43</v>
      </c>
      <c r="C5" s="22" t="s">
        <v>78</v>
      </c>
    </row>
    <row r="6" spans="1:5" ht="21" customHeight="1" x14ac:dyDescent="0.2">
      <c r="A6" s="20" t="s">
        <v>79</v>
      </c>
      <c r="B6" s="24">
        <v>356144.45</v>
      </c>
      <c r="C6" s="22" t="s">
        <v>80</v>
      </c>
    </row>
    <row r="7" spans="1:5" ht="21" customHeight="1" x14ac:dyDescent="0.2">
      <c r="A7" s="20" t="s">
        <v>81</v>
      </c>
      <c r="B7" s="25">
        <v>811553.47</v>
      </c>
      <c r="C7" s="22" t="s">
        <v>107</v>
      </c>
    </row>
    <row r="8" spans="1:5" ht="21" customHeight="1" x14ac:dyDescent="0.2">
      <c r="A8" s="20" t="s">
        <v>83</v>
      </c>
      <c r="B8" s="10">
        <v>853203.61</v>
      </c>
      <c r="C8" s="22" t="s">
        <v>84</v>
      </c>
    </row>
    <row r="9" spans="1:5" ht="21" customHeight="1" x14ac:dyDescent="0.2">
      <c r="A9" s="20" t="s">
        <v>85</v>
      </c>
      <c r="B9" s="10">
        <v>513874.4</v>
      </c>
      <c r="C9" s="22" t="s">
        <v>86</v>
      </c>
    </row>
    <row r="10" spans="1:5" ht="21" customHeight="1" x14ac:dyDescent="0.2">
      <c r="A10" s="20" t="s">
        <v>87</v>
      </c>
      <c r="B10" s="24">
        <v>11863420.58</v>
      </c>
      <c r="C10" s="22" t="s">
        <v>88</v>
      </c>
    </row>
    <row r="11" spans="1:5" ht="21" customHeight="1" x14ac:dyDescent="0.2">
      <c r="A11" s="20" t="s">
        <v>89</v>
      </c>
      <c r="B11" s="25">
        <v>6676803.8499999996</v>
      </c>
      <c r="C11" s="22" t="s">
        <v>90</v>
      </c>
    </row>
    <row r="12" spans="1:5" ht="21" customHeight="1" x14ac:dyDescent="0.2">
      <c r="A12" s="20" t="s">
        <v>108</v>
      </c>
      <c r="B12" s="12">
        <v>1283226.46</v>
      </c>
      <c r="C12" s="22" t="s">
        <v>109</v>
      </c>
    </row>
    <row r="13" spans="1:5" ht="21" customHeight="1" x14ac:dyDescent="0.2"/>
    <row r="14" spans="1:5" ht="21" customHeight="1" x14ac:dyDescent="0.2">
      <c r="A14" s="35" t="s">
        <v>129</v>
      </c>
      <c r="B14" s="32"/>
      <c r="C14" s="32"/>
      <c r="D14" s="32"/>
      <c r="E14" s="32"/>
    </row>
    <row r="15" spans="1:5" ht="21" customHeight="1" x14ac:dyDescent="0.2">
      <c r="A15" s="19" t="s">
        <v>41</v>
      </c>
      <c r="B15" s="19" t="s">
        <v>130</v>
      </c>
      <c r="C15" s="19" t="s">
        <v>95</v>
      </c>
      <c r="D15" s="19" t="s">
        <v>96</v>
      </c>
      <c r="E15" s="19" t="s">
        <v>47</v>
      </c>
    </row>
    <row r="16" spans="1:5" ht="21" customHeight="1" x14ac:dyDescent="0.2">
      <c r="A16" s="20" t="s">
        <v>131</v>
      </c>
      <c r="B16" s="12">
        <v>495060.94</v>
      </c>
      <c r="C16" s="14">
        <f>IFERROR(B16/D16,0)</f>
        <v>5.0756838377283973E-2</v>
      </c>
      <c r="D16" s="12">
        <v>9753581.1099999994</v>
      </c>
      <c r="E16" s="22" t="s">
        <v>132</v>
      </c>
    </row>
    <row r="17" spans="1:5" ht="21" customHeight="1" x14ac:dyDescent="0.2">
      <c r="A17" s="20" t="s">
        <v>30</v>
      </c>
      <c r="B17" s="26"/>
      <c r="C17" s="27">
        <v>0</v>
      </c>
      <c r="D17" s="12">
        <v>499336.05</v>
      </c>
      <c r="E17" s="22"/>
    </row>
    <row r="18" spans="1:5" ht="21" customHeight="1" x14ac:dyDescent="0.2">
      <c r="A18" s="20" t="s">
        <v>32</v>
      </c>
      <c r="B18" s="12">
        <v>3102.33</v>
      </c>
      <c r="C18" s="14">
        <f>IFERROR(B18/D18,0)</f>
        <v>2.2182922329735131E-4</v>
      </c>
      <c r="D18" s="12">
        <v>13985217.789999999</v>
      </c>
      <c r="E18" s="22" t="s">
        <v>133</v>
      </c>
    </row>
    <row r="19" spans="1:5" ht="21" customHeight="1" x14ac:dyDescent="0.2">
      <c r="A19" s="20" t="s">
        <v>134</v>
      </c>
      <c r="B19" s="28"/>
      <c r="C19" s="27">
        <v>0</v>
      </c>
      <c r="D19" s="12">
        <v>148621.13</v>
      </c>
      <c r="E19" s="22"/>
    </row>
    <row r="20" spans="1:5" ht="21" customHeight="1" x14ac:dyDescent="0.2">
      <c r="A20" s="20" t="s">
        <v>34</v>
      </c>
      <c r="B20" s="12">
        <v>23184.76</v>
      </c>
      <c r="C20" s="14">
        <f>IFERROR(B20/D20,0)</f>
        <v>2.6324834723516995E-2</v>
      </c>
      <c r="D20" s="12">
        <v>880718.16</v>
      </c>
      <c r="E20" s="22" t="s">
        <v>124</v>
      </c>
    </row>
    <row r="21" spans="1:5" ht="21" customHeight="1" x14ac:dyDescent="0.2">
      <c r="A21" s="20" t="s">
        <v>36</v>
      </c>
      <c r="B21" s="12">
        <v>94071.18</v>
      </c>
      <c r="C21" s="14">
        <f>IFERROR(B21/D21,0)</f>
        <v>0.12754605033261684</v>
      </c>
      <c r="D21" s="12">
        <v>737546.79</v>
      </c>
      <c r="E21" s="22" t="s">
        <v>135</v>
      </c>
    </row>
    <row r="22" spans="1:5" ht="21" customHeight="1" x14ac:dyDescent="0.2">
      <c r="A22" s="20" t="s">
        <v>38</v>
      </c>
      <c r="B22" s="10">
        <v>5970384.7000000002</v>
      </c>
      <c r="C22" s="14">
        <f>IFERROR(B22/D22,0)</f>
        <v>0.91533544164072411</v>
      </c>
      <c r="D22" s="12">
        <v>6522619.3899999997</v>
      </c>
      <c r="E22" s="22"/>
    </row>
    <row r="23" spans="1:5" ht="21" customHeight="1" x14ac:dyDescent="0.2">
      <c r="A23" s="15" t="s">
        <v>136</v>
      </c>
      <c r="B23" s="16">
        <f>SUM(B16:B22)</f>
        <v>6585803.9100000001</v>
      </c>
      <c r="C23" s="17">
        <f>IFERROR(B23/D23,0)</f>
        <v>0.79637272909462464</v>
      </c>
      <c r="D23" s="16">
        <v>8269750.6699999999</v>
      </c>
      <c r="E23" s="15" t="s">
        <v>117</v>
      </c>
    </row>
    <row r="24" spans="1:5" ht="21" customHeight="1" x14ac:dyDescent="0.2"/>
    <row r="25" spans="1:5" ht="21" customHeight="1" x14ac:dyDescent="0.2"/>
    <row r="26" spans="1:5" ht="21" customHeight="1" x14ac:dyDescent="0.2"/>
    <row r="27" spans="1:5" ht="21" customHeight="1" x14ac:dyDescent="0.2"/>
    <row r="28" spans="1:5" ht="21" customHeight="1" x14ac:dyDescent="0.2">
      <c r="A28" s="29" t="s">
        <v>137</v>
      </c>
    </row>
    <row r="29" spans="1:5" ht="21" customHeight="1" x14ac:dyDescent="0.2"/>
    <row r="30" spans="1:5" ht="21" customHeight="1" x14ac:dyDescent="0.2">
      <c r="A30" s="29" t="s">
        <v>138</v>
      </c>
    </row>
    <row r="31" spans="1:5" ht="21" customHeight="1" x14ac:dyDescent="0.2"/>
    <row r="32" spans="1:5" ht="21" customHeight="1" x14ac:dyDescent="0.2">
      <c r="A32" s="29" t="s">
        <v>139</v>
      </c>
    </row>
    <row r="33" spans="1:1" ht="21" customHeight="1" x14ac:dyDescent="0.2"/>
    <row r="34" spans="1:1" ht="21" customHeight="1" x14ac:dyDescent="0.2">
      <c r="A34" s="29" t="s">
        <v>140</v>
      </c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E2"/>
    <mergeCell ref="A1:E1"/>
    <mergeCell ref="A14:E14"/>
  </mergeCells>
  <pageMargins left="0.75" right="0.75" top="1" bottom="1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baseColWidth="10" defaultColWidth="14.5" defaultRowHeight="15" customHeight="1" x14ac:dyDescent="0.2"/>
  <cols>
    <col min="1" max="1" width="40" customWidth="1"/>
    <col min="2" max="2" width="16" customWidth="1"/>
    <col min="3" max="3" width="42" customWidth="1"/>
    <col min="4" max="4" width="18" customWidth="1"/>
    <col min="5" max="5" width="52" customWidth="1"/>
    <col min="6" max="26" width="8.6640625" customWidth="1"/>
  </cols>
  <sheetData>
    <row r="1" spans="1:5" ht="21" customHeight="1" x14ac:dyDescent="0.2">
      <c r="A1" s="35" t="s">
        <v>72</v>
      </c>
      <c r="B1" s="32"/>
      <c r="C1" s="32"/>
      <c r="D1" s="32"/>
      <c r="E1" s="32"/>
    </row>
    <row r="2" spans="1:5" ht="21" customHeight="1" x14ac:dyDescent="0.2">
      <c r="A2" s="35" t="s">
        <v>73</v>
      </c>
      <c r="B2" s="32"/>
      <c r="C2" s="32"/>
      <c r="D2" s="32"/>
      <c r="E2" s="32"/>
    </row>
    <row r="3" spans="1:5" ht="21" customHeight="1" x14ac:dyDescent="0.2">
      <c r="A3" s="19" t="s">
        <v>4</v>
      </c>
      <c r="B3" s="19" t="s">
        <v>74</v>
      </c>
      <c r="C3" s="19" t="s">
        <v>47</v>
      </c>
    </row>
    <row r="4" spans="1:5" ht="21" customHeight="1" x14ac:dyDescent="0.2">
      <c r="A4" s="20" t="s">
        <v>141</v>
      </c>
      <c r="B4" s="21">
        <v>54.05</v>
      </c>
      <c r="C4" s="22" t="s">
        <v>142</v>
      </c>
    </row>
    <row r="5" spans="1:5" ht="21" customHeight="1" x14ac:dyDescent="0.2">
      <c r="A5" s="20" t="s">
        <v>77</v>
      </c>
      <c r="B5" s="23">
        <v>47.86</v>
      </c>
      <c r="C5" s="22" t="s">
        <v>78</v>
      </c>
    </row>
    <row r="6" spans="1:5" ht="21" customHeight="1" x14ac:dyDescent="0.2">
      <c r="A6" s="20" t="s">
        <v>79</v>
      </c>
      <c r="B6" s="24">
        <v>801653.25</v>
      </c>
      <c r="C6" s="22" t="s">
        <v>80</v>
      </c>
    </row>
    <row r="7" spans="1:5" ht="21" customHeight="1" x14ac:dyDescent="0.2">
      <c r="A7" s="20" t="s">
        <v>81</v>
      </c>
      <c r="B7" s="25">
        <v>800050.47</v>
      </c>
      <c r="C7" s="22" t="s">
        <v>107</v>
      </c>
    </row>
    <row r="8" spans="1:5" ht="21" customHeight="1" x14ac:dyDescent="0.2">
      <c r="A8" s="20" t="s">
        <v>83</v>
      </c>
      <c r="B8" s="10">
        <v>566047.42000000004</v>
      </c>
      <c r="C8" s="22" t="s">
        <v>84</v>
      </c>
    </row>
    <row r="9" spans="1:5" ht="21" customHeight="1" x14ac:dyDescent="0.2">
      <c r="A9" s="20" t="s">
        <v>85</v>
      </c>
      <c r="B9" s="10">
        <v>129928.7</v>
      </c>
      <c r="C9" s="22" t="s">
        <v>86</v>
      </c>
    </row>
    <row r="10" spans="1:5" ht="21" customHeight="1" x14ac:dyDescent="0.2">
      <c r="A10" s="20" t="s">
        <v>87</v>
      </c>
      <c r="B10" s="24">
        <v>1256526.28</v>
      </c>
      <c r="C10" s="22" t="s">
        <v>88</v>
      </c>
    </row>
    <row r="11" spans="1:5" ht="21" customHeight="1" x14ac:dyDescent="0.2">
      <c r="A11" s="20" t="s">
        <v>89</v>
      </c>
      <c r="B11" s="25">
        <v>2144328.48</v>
      </c>
      <c r="C11" s="22" t="s">
        <v>90</v>
      </c>
    </row>
    <row r="12" spans="1:5" ht="21" customHeight="1" x14ac:dyDescent="0.2">
      <c r="A12" s="20" t="s">
        <v>108</v>
      </c>
      <c r="B12" s="12">
        <v>3742302.04</v>
      </c>
      <c r="C12" s="22" t="s">
        <v>109</v>
      </c>
    </row>
    <row r="13" spans="1:5" ht="21" customHeight="1" x14ac:dyDescent="0.2"/>
    <row r="14" spans="1:5" ht="21" customHeight="1" x14ac:dyDescent="0.2">
      <c r="A14" s="35" t="s">
        <v>143</v>
      </c>
      <c r="B14" s="32"/>
      <c r="C14" s="32"/>
      <c r="D14" s="32"/>
      <c r="E14" s="32"/>
    </row>
    <row r="15" spans="1:5" ht="21" customHeight="1" x14ac:dyDescent="0.2">
      <c r="A15" s="19" t="s">
        <v>41</v>
      </c>
      <c r="B15" s="19" t="s">
        <v>144</v>
      </c>
      <c r="C15" s="19" t="s">
        <v>95</v>
      </c>
      <c r="D15" s="19" t="s">
        <v>96</v>
      </c>
      <c r="E15" s="19" t="s">
        <v>47</v>
      </c>
    </row>
    <row r="16" spans="1:5" ht="21" customHeight="1" x14ac:dyDescent="0.2">
      <c r="A16" s="20" t="s">
        <v>48</v>
      </c>
      <c r="B16" s="12">
        <v>709845.93</v>
      </c>
      <c r="C16" s="14">
        <f>IFERROR(B16/D16,0)</f>
        <v>9.0774063141974268E-2</v>
      </c>
      <c r="D16" s="12">
        <v>7819920.2000000002</v>
      </c>
      <c r="E16" s="22" t="s">
        <v>145</v>
      </c>
    </row>
    <row r="17" spans="1:5" ht="21" customHeight="1" x14ac:dyDescent="0.2">
      <c r="A17" s="20" t="s">
        <v>30</v>
      </c>
      <c r="B17" s="26"/>
      <c r="C17" s="27">
        <v>0</v>
      </c>
      <c r="D17" s="12">
        <v>436383.77</v>
      </c>
      <c r="E17" s="22"/>
    </row>
    <row r="18" spans="1:5" ht="21" customHeight="1" x14ac:dyDescent="0.2">
      <c r="A18" s="20" t="s">
        <v>32</v>
      </c>
      <c r="B18" s="12">
        <v>8932234.6500000004</v>
      </c>
      <c r="C18" s="14">
        <f>IFERROR(B18/D18,0)</f>
        <v>2.3049742628721059</v>
      </c>
      <c r="D18" s="12">
        <v>3875199.3</v>
      </c>
      <c r="E18" s="22" t="s">
        <v>146</v>
      </c>
    </row>
    <row r="19" spans="1:5" ht="21" customHeight="1" x14ac:dyDescent="0.2">
      <c r="A19" s="20" t="s">
        <v>134</v>
      </c>
      <c r="B19" s="28"/>
      <c r="C19" s="27">
        <v>0</v>
      </c>
      <c r="D19" s="12">
        <v>619986.32999999996</v>
      </c>
      <c r="E19" s="22"/>
    </row>
    <row r="20" spans="1:5" ht="21" customHeight="1" x14ac:dyDescent="0.2">
      <c r="A20" s="20" t="s">
        <v>34</v>
      </c>
      <c r="B20" s="12">
        <v>50009.18</v>
      </c>
      <c r="C20" s="14">
        <f>IFERROR(B20/D20,0)</f>
        <v>0.18089411411324946</v>
      </c>
      <c r="D20" s="12">
        <v>276455.53999999998</v>
      </c>
      <c r="E20" s="22" t="s">
        <v>147</v>
      </c>
    </row>
    <row r="21" spans="1:5" ht="21" customHeight="1" x14ac:dyDescent="0.2">
      <c r="A21" s="20" t="s">
        <v>36</v>
      </c>
      <c r="B21" s="12">
        <v>18999.580000000002</v>
      </c>
      <c r="C21" s="14">
        <f>IFERROR(B21/D21,0)</f>
        <v>4.2535379584044047E-2</v>
      </c>
      <c r="D21" s="12">
        <v>446677.1</v>
      </c>
      <c r="E21" s="22" t="s">
        <v>135</v>
      </c>
    </row>
    <row r="22" spans="1:5" ht="21" customHeight="1" x14ac:dyDescent="0.2">
      <c r="A22" s="20" t="s">
        <v>38</v>
      </c>
      <c r="B22" s="10">
        <v>5507161.9900000002</v>
      </c>
      <c r="C22" s="14">
        <f>IFERROR(B22/D22,0)</f>
        <v>0.70537757899725606</v>
      </c>
      <c r="D22" s="12">
        <v>7807395.8600000003</v>
      </c>
      <c r="E22" s="22"/>
    </row>
    <row r="23" spans="1:5" ht="21" customHeight="1" x14ac:dyDescent="0.2">
      <c r="A23" s="15" t="s">
        <v>148</v>
      </c>
      <c r="B23" s="16">
        <f>SUM(B16:B22)</f>
        <v>15218251.33</v>
      </c>
      <c r="C23" s="17">
        <f>IFERROR(B23/D23,0)</f>
        <v>1.0612002226500483</v>
      </c>
      <c r="D23" s="16">
        <v>14340603.220000001</v>
      </c>
      <c r="E23" s="15" t="s">
        <v>117</v>
      </c>
    </row>
    <row r="24" spans="1:5" ht="21" customHeight="1" x14ac:dyDescent="0.2"/>
    <row r="25" spans="1:5" ht="21" customHeight="1" x14ac:dyDescent="0.2"/>
    <row r="26" spans="1:5" ht="21" customHeight="1" x14ac:dyDescent="0.2"/>
    <row r="27" spans="1:5" ht="21" customHeight="1" x14ac:dyDescent="0.2"/>
    <row r="28" spans="1:5" ht="21" customHeight="1" x14ac:dyDescent="0.2">
      <c r="A28" s="29" t="s">
        <v>149</v>
      </c>
    </row>
    <row r="29" spans="1:5" ht="21" customHeight="1" x14ac:dyDescent="0.2">
      <c r="A29" s="29" t="s">
        <v>150</v>
      </c>
    </row>
    <row r="30" spans="1:5" ht="21" customHeight="1" x14ac:dyDescent="0.2">
      <c r="A30" s="29" t="s">
        <v>151</v>
      </c>
    </row>
    <row r="31" spans="1:5" ht="21" customHeight="1" x14ac:dyDescent="0.2">
      <c r="A31" s="29" t="s">
        <v>152</v>
      </c>
    </row>
    <row r="32" spans="1:5" ht="21" customHeight="1" x14ac:dyDescent="0.2">
      <c r="A32" s="29" t="s">
        <v>153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2:E2"/>
    <mergeCell ref="A1:E1"/>
    <mergeCell ref="A14:E14"/>
  </mergeCells>
  <pageMargins left="0.75" right="0.75" top="1" bottom="1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Leadership_2025_Dashboard</vt:lpstr>
      <vt:lpstr>Ops_Leadership_Summary</vt:lpstr>
      <vt:lpstr>Media_Leadership_Summary</vt:lpstr>
      <vt:lpstr>CS_Leadership_Summary</vt:lpstr>
      <vt:lpstr>Marketing_Leadership_Summary</vt:lpstr>
      <vt:lpstr>Sales_Leadership_Summary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Mohammed Beheiry</cp:lastModifiedBy>
  <dcterms:created xsi:type="dcterms:W3CDTF">2026-04-18T18:09:37Z</dcterms:created>
  <dcterms:modified xsi:type="dcterms:W3CDTF">2026-04-18T18:17:23Z</dcterms:modified>
</cp:coreProperties>
</file>